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190" activeTab="1"/>
  </bookViews>
  <sheets>
    <sheet name="WB! Status" sheetId="1" r:id="rId1"/>
    <sheet name="Sheet1" sheetId="2" r:id="rId2"/>
  </sheets>
  <externalReferences>
    <externalReference r:id="rId5"/>
  </externalReferences>
  <definedNames>
    <definedName name="WBBINyij">'Sheet1'!$F$14:$O$23</definedName>
    <definedName name="WBMIN">'Sheet1'!$B$12</definedName>
  </definedNames>
  <calcPr fullCalcOnLoad="1"/>
</workbook>
</file>

<file path=xl/sharedStrings.xml><?xml version="1.0" encoding="utf-8"?>
<sst xmlns="http://schemas.openxmlformats.org/spreadsheetml/2006/main" count="58" uniqueCount="49">
  <si>
    <t>Proc time:</t>
  </si>
  <si>
    <t>Due date:</t>
  </si>
  <si>
    <t>Weight:</t>
  </si>
  <si>
    <t xml:space="preserve"> Job #:</t>
  </si>
  <si>
    <t>Job#</t>
  </si>
  <si>
    <t>Proc tim</t>
  </si>
  <si>
    <t>Wgt</t>
  </si>
  <si>
    <t>Start tim</t>
  </si>
  <si>
    <t>Due date</t>
  </si>
  <si>
    <t>Start time:</t>
  </si>
  <si>
    <t>Lateness:</t>
  </si>
  <si>
    <t>Tardiness:</t>
  </si>
  <si>
    <t xml:space="preserve"> What'sBest!® 9.0.0.0 (May 26, 2006) - Library 4.1.1.60 - Status Report -</t>
  </si>
  <si>
    <t xml:space="preserve"> MODEL INFORMATION:</t>
  </si>
  <si>
    <t xml:space="preserve">   CLASSIFICATION DATA            Current   Capacity Limits</t>
  </si>
  <si>
    <t xml:space="preserve">   --------------------------------------------------------</t>
  </si>
  <si>
    <t xml:space="preserve">   Nonlinears                           0         Unlimited</t>
  </si>
  <si>
    <t xml:space="preserve"> MODEL TYPE:             Mixed Integer / Linear</t>
  </si>
  <si>
    <t xml:space="preserve"> SOLVER TYPE:            Branch-and-Bound</t>
  </si>
  <si>
    <t xml:space="preserve"> ACTIVE:                 0</t>
  </si>
  <si>
    <t xml:space="preserve"> End of Report</t>
  </si>
  <si>
    <t xml:space="preserve"> DATE GENERATED:</t>
  </si>
  <si>
    <t xml:space="preserve">   Adjustables                         65         Unlimited</t>
  </si>
  <si>
    <t xml:space="preserve">   Integers/Binaries                  0/45        Unlimited</t>
  </si>
  <si>
    <t>Weighted tardiness problem</t>
  </si>
  <si>
    <t xml:space="preserve">   Variables                          231</t>
  </si>
  <si>
    <t xml:space="preserve"> </t>
  </si>
  <si>
    <t xml:space="preserve">   Constraints                        100         Unlimited</t>
  </si>
  <si>
    <t xml:space="preserve"> SOLUTION STATUS:        GLOBALLY OPTIMAL</t>
  </si>
  <si>
    <t xml:space="preserve"> DIRECTION:              Minimize</t>
  </si>
  <si>
    <t>BigM</t>
  </si>
  <si>
    <t xml:space="preserve"> OBJECTIVE VALUE:        1592</t>
  </si>
  <si>
    <t xml:space="preserve"> BEST OBJECTIVE BOUND:   1592</t>
  </si>
  <si>
    <t xml:space="preserve">   Coefficients                       517</t>
  </si>
  <si>
    <r>
      <t>The prececence constraints:  start(</t>
    </r>
    <r>
      <rPr>
        <i/>
        <sz val="12"/>
        <rFont val="Arial"/>
        <family val="0"/>
      </rPr>
      <t>i</t>
    </r>
    <r>
      <rPr>
        <sz val="12"/>
        <rFont val="Arial"/>
        <family val="0"/>
      </rPr>
      <t>) &gt;= start(</t>
    </r>
    <r>
      <rPr>
        <i/>
        <sz val="12"/>
        <rFont val="Arial"/>
        <family val="0"/>
      </rPr>
      <t>j</t>
    </r>
    <r>
      <rPr>
        <sz val="12"/>
        <rFont val="Arial"/>
        <family val="0"/>
      </rPr>
      <t>) + proc(</t>
    </r>
    <r>
      <rPr>
        <i/>
        <sz val="12"/>
        <rFont val="Arial"/>
        <family val="0"/>
      </rPr>
      <t>j</t>
    </r>
    <r>
      <rPr>
        <sz val="12"/>
        <rFont val="Arial"/>
        <family val="0"/>
      </rPr>
      <t>) - BigM*</t>
    </r>
    <r>
      <rPr>
        <i/>
        <sz val="12"/>
        <rFont val="Arial"/>
        <family val="0"/>
      </rPr>
      <t>Y</t>
    </r>
    <r>
      <rPr>
        <sz val="12"/>
        <rFont val="Arial"/>
        <family val="0"/>
      </rPr>
      <t>(</t>
    </r>
    <r>
      <rPr>
        <i/>
        <sz val="12"/>
        <rFont val="Arial"/>
        <family val="0"/>
      </rPr>
      <t>i,j</t>
    </r>
    <r>
      <rPr>
        <sz val="12"/>
        <rFont val="Arial"/>
        <family val="0"/>
      </rPr>
      <t>)</t>
    </r>
  </si>
  <si>
    <r>
      <t xml:space="preserve">The Y matrix, </t>
    </r>
    <r>
      <rPr>
        <i/>
        <sz val="12"/>
        <rFont val="Arial"/>
        <family val="0"/>
      </rPr>
      <t>Y</t>
    </r>
    <r>
      <rPr>
        <sz val="12"/>
        <rFont val="Arial"/>
        <family val="0"/>
      </rPr>
      <t>(</t>
    </r>
    <r>
      <rPr>
        <i/>
        <sz val="12"/>
        <rFont val="Arial"/>
        <family val="0"/>
      </rPr>
      <t>i,j</t>
    </r>
    <r>
      <rPr>
        <sz val="12"/>
        <rFont val="Arial"/>
        <family val="0"/>
      </rPr>
      <t xml:space="preserve">) = 1 if job </t>
    </r>
    <r>
      <rPr>
        <i/>
        <sz val="12"/>
        <rFont val="Arial"/>
        <family val="0"/>
      </rPr>
      <t>i</t>
    </r>
    <r>
      <rPr>
        <sz val="12"/>
        <rFont val="Arial"/>
        <family val="0"/>
      </rPr>
      <t xml:space="preserve"> precedes job</t>
    </r>
    <r>
      <rPr>
        <i/>
        <sz val="12"/>
        <rFont val="Arial"/>
        <family val="0"/>
      </rPr>
      <t xml:space="preserve"> j, </t>
    </r>
    <r>
      <rPr>
        <sz val="12"/>
        <rFont val="Arial"/>
        <family val="0"/>
      </rPr>
      <t xml:space="preserve">with </t>
    </r>
    <r>
      <rPr>
        <i/>
        <sz val="12"/>
        <rFont val="Arial"/>
        <family val="0"/>
      </rPr>
      <t>Y</t>
    </r>
    <r>
      <rPr>
        <sz val="12"/>
        <rFont val="Arial"/>
        <family val="0"/>
      </rPr>
      <t>(</t>
    </r>
    <r>
      <rPr>
        <i/>
        <sz val="12"/>
        <rFont val="Arial"/>
        <family val="2"/>
      </rPr>
      <t>j</t>
    </r>
    <r>
      <rPr>
        <i/>
        <sz val="12"/>
        <rFont val="Arial"/>
        <family val="0"/>
      </rPr>
      <t>,i</t>
    </r>
    <r>
      <rPr>
        <sz val="12"/>
        <rFont val="Arial"/>
        <family val="0"/>
      </rPr>
      <t>) = 1-</t>
    </r>
    <r>
      <rPr>
        <i/>
        <sz val="12"/>
        <rFont val="Arial"/>
        <family val="0"/>
      </rPr>
      <t>Y</t>
    </r>
    <r>
      <rPr>
        <sz val="12"/>
        <rFont val="Arial"/>
        <family val="0"/>
      </rPr>
      <t>(</t>
    </r>
    <r>
      <rPr>
        <i/>
        <sz val="12"/>
        <rFont val="Arial"/>
        <family val="2"/>
      </rPr>
      <t>i</t>
    </r>
    <r>
      <rPr>
        <i/>
        <sz val="12"/>
        <rFont val="Arial"/>
        <family val="0"/>
      </rPr>
      <t>,j</t>
    </r>
    <r>
      <rPr>
        <sz val="12"/>
        <rFont val="Arial"/>
        <family val="0"/>
      </rPr>
      <t>);</t>
    </r>
  </si>
  <si>
    <t xml:space="preserve">    Keywords: Machine sequencing, Tardiness, Sequencing, Weighted tardiness, Scheduling;</t>
  </si>
  <si>
    <t xml:space="preserve">  Given a set of jobs, each with a processing time, a due date and a weight,</t>
  </si>
  <si>
    <t xml:space="preserve">   Sequence the jobs on a single machine so as to minimize the weighted tardiness.</t>
  </si>
  <si>
    <t>Min total tardiness</t>
  </si>
  <si>
    <t xml:space="preserve">   Numerics                           230</t>
  </si>
  <si>
    <t xml:space="preserve">   Minimum coefficient value:        1  on Sheet1!F10</t>
  </si>
  <si>
    <t xml:space="preserve">   Minimum coefficient in formula:   Sheet1!F10</t>
  </si>
  <si>
    <t xml:space="preserve">   Maximum coefficient value:        130  on Sheet1!G14</t>
  </si>
  <si>
    <t xml:space="preserve">   Maximum coefficient in formula:   Sheet1!G26</t>
  </si>
  <si>
    <t xml:space="preserve"> TRIES:                  88017</t>
  </si>
  <si>
    <t xml:space="preserve"> INFEASIBILITY:          0</t>
  </si>
  <si>
    <t xml:space="preserve"> STEPS:                  7975</t>
  </si>
  <si>
    <t xml:space="preserve"> SOLUTION TIME:          0 Hours  0 Minutes 25 Seconds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</si>
</sst>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hh:mm\ AM/PM"/>
  </numFmts>
  <fonts count="11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9"/>
      <name val="Courier"/>
      <family val="3"/>
    </font>
    <font>
      <sz val="9"/>
      <color indexed="10"/>
      <name val="Courier"/>
      <family val="3"/>
    </font>
    <font>
      <u val="single"/>
      <sz val="10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u val="single"/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2" borderId="0" applyNumberFormat="0" applyBorder="0" applyAlignment="0"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2" fillId="0" borderId="0" xfId="15" applyFont="1" applyAlignment="1" applyProtection="1">
      <alignment/>
      <protection locked="0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NumberFormat="1" applyFont="1" applyFill="1" applyAlignment="1">
      <alignment/>
    </xf>
    <xf numFmtId="0" fontId="0" fillId="2" borderId="0" xfId="16" applyAlignment="1">
      <alignment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3" borderId="0" xfId="0" applyFont="1" applyFill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Adjustable" xfId="15"/>
    <cellStyle name="Best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ba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B! Status"/>
      <sheetName val="WB! Solution"/>
      <sheetName val="Sheet1"/>
      <sheetName val="Private"/>
      <sheetName val="WBUsers"/>
      <sheetName val="Commons"/>
      <sheetName val="WBToolBar"/>
    </sheetNames>
    <definedNames>
      <definedName name="WB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showGridLines="0" workbookViewId="0" topLeftCell="A1">
      <selection activeCell="A1" sqref="A1"/>
    </sheetView>
  </sheetViews>
  <sheetFormatPr defaultColWidth="9.140625" defaultRowHeight="12.75"/>
  <cols>
    <col min="1" max="5" width="25.7109375" style="0" customWidth="1"/>
  </cols>
  <sheetData>
    <row r="1" spans="1:3" ht="12.75">
      <c r="A1" s="4" t="s">
        <v>12</v>
      </c>
      <c r="B1" s="4"/>
      <c r="C1" s="4"/>
    </row>
    <row r="2" spans="1:3" ht="12.75">
      <c r="A2" s="4"/>
      <c r="B2" s="4"/>
      <c r="C2" s="4"/>
    </row>
    <row r="3" spans="1:3" ht="12.75">
      <c r="A3" s="4" t="s">
        <v>21</v>
      </c>
      <c r="B3" s="5">
        <v>38879.28689814815</v>
      </c>
      <c r="C3" s="6">
        <v>38879.28689814815</v>
      </c>
    </row>
    <row r="4" spans="1:3" ht="12.75">
      <c r="A4" s="4"/>
      <c r="B4" s="4"/>
      <c r="C4" s="4"/>
    </row>
    <row r="5" spans="1:3" ht="12.75">
      <c r="A5" s="4"/>
      <c r="B5" s="4"/>
      <c r="C5" s="4"/>
    </row>
    <row r="6" spans="1:3" ht="12.75">
      <c r="A6" s="4" t="s">
        <v>13</v>
      </c>
      <c r="B6" s="4"/>
      <c r="C6" s="4"/>
    </row>
    <row r="7" spans="1:3" ht="12.75">
      <c r="A7" s="4"/>
      <c r="B7" s="4"/>
      <c r="C7" s="4"/>
    </row>
    <row r="8" spans="1:3" ht="12.75">
      <c r="A8" s="4" t="s">
        <v>14</v>
      </c>
      <c r="B8" s="4"/>
      <c r="C8" s="4"/>
    </row>
    <row r="9" spans="1:3" ht="12.75">
      <c r="A9" s="4" t="s">
        <v>15</v>
      </c>
      <c r="B9" s="4"/>
      <c r="C9" s="4"/>
    </row>
    <row r="10" spans="1:3" ht="12.75">
      <c r="A10" s="4" t="s">
        <v>40</v>
      </c>
      <c r="B10" s="4"/>
      <c r="C10" s="4"/>
    </row>
    <row r="11" spans="1:3" ht="12.75">
      <c r="A11" s="4" t="s">
        <v>25</v>
      </c>
      <c r="B11" s="4"/>
      <c r="C11" s="4"/>
    </row>
    <row r="12" spans="1:3" ht="12.75">
      <c r="A12" s="4" t="s">
        <v>22</v>
      </c>
      <c r="B12" s="4"/>
      <c r="C12" s="4"/>
    </row>
    <row r="13" spans="1:3" ht="12.75">
      <c r="A13" s="4" t="s">
        <v>27</v>
      </c>
      <c r="B13" s="4"/>
      <c r="C13" s="4"/>
    </row>
    <row r="14" spans="1:3" ht="12.75">
      <c r="A14" s="4" t="s">
        <v>23</v>
      </c>
      <c r="B14" s="4"/>
      <c r="C14" s="4"/>
    </row>
    <row r="15" spans="1:3" ht="12.75">
      <c r="A15" s="4" t="s">
        <v>16</v>
      </c>
      <c r="B15" s="4"/>
      <c r="C15" s="4"/>
    </row>
    <row r="16" spans="1:3" ht="12.75">
      <c r="A16" s="4" t="s">
        <v>33</v>
      </c>
      <c r="B16" s="4"/>
      <c r="C16" s="4"/>
    </row>
    <row r="17" spans="1:3" ht="12.75">
      <c r="A17" s="4"/>
      <c r="B17" s="4"/>
      <c r="C17" s="4"/>
    </row>
    <row r="18" spans="1:3" ht="12.75">
      <c r="A18" s="4" t="s">
        <v>41</v>
      </c>
      <c r="B18" s="4"/>
      <c r="C18" s="4"/>
    </row>
    <row r="19" spans="1:3" ht="12.75">
      <c r="A19" s="4" t="s">
        <v>42</v>
      </c>
      <c r="B19" s="4"/>
      <c r="C19" s="4"/>
    </row>
    <row r="20" spans="1:3" ht="12.75">
      <c r="A20" s="4" t="s">
        <v>43</v>
      </c>
      <c r="B20" s="4"/>
      <c r="C20" s="4"/>
    </row>
    <row r="21" spans="1:3" ht="12.75">
      <c r="A21" s="4" t="s">
        <v>44</v>
      </c>
      <c r="B21" s="4"/>
      <c r="C21" s="4"/>
    </row>
    <row r="22" spans="1:3" ht="12.75">
      <c r="A22" s="4"/>
      <c r="B22" s="4"/>
      <c r="C22" s="4"/>
    </row>
    <row r="23" spans="1:3" ht="12.75">
      <c r="A23" s="4" t="s">
        <v>17</v>
      </c>
      <c r="B23" s="4"/>
      <c r="C23" s="4"/>
    </row>
    <row r="24" spans="1:3" ht="12.75">
      <c r="A24" s="4"/>
      <c r="B24" s="4"/>
      <c r="C24" s="4"/>
    </row>
    <row r="25" spans="1:3" ht="12.75">
      <c r="A25" s="7" t="s">
        <v>28</v>
      </c>
      <c r="B25" s="4"/>
      <c r="C25" s="4"/>
    </row>
    <row r="26" spans="1:3" ht="12.75">
      <c r="A26" s="4"/>
      <c r="B26" s="4"/>
      <c r="C26" s="4"/>
    </row>
    <row r="27" spans="1:3" ht="12.75">
      <c r="A27" s="4" t="s">
        <v>31</v>
      </c>
      <c r="B27" s="4"/>
      <c r="C27" s="4"/>
    </row>
    <row r="28" spans="1:3" ht="12.75">
      <c r="A28" s="4"/>
      <c r="B28" s="4"/>
      <c r="C28" s="4"/>
    </row>
    <row r="29" spans="1:3" ht="12.75">
      <c r="A29" s="4" t="s">
        <v>29</v>
      </c>
      <c r="B29" s="4"/>
      <c r="C29" s="4"/>
    </row>
    <row r="30" spans="1:3" ht="12.75">
      <c r="A30" s="4"/>
      <c r="B30" s="4"/>
      <c r="C30" s="4"/>
    </row>
    <row r="31" spans="1:3" ht="12.75">
      <c r="A31" s="4" t="s">
        <v>18</v>
      </c>
      <c r="B31" s="4"/>
      <c r="C31" s="4"/>
    </row>
    <row r="32" spans="1:3" ht="12.75">
      <c r="A32" s="4"/>
      <c r="B32" s="4"/>
      <c r="C32" s="4"/>
    </row>
    <row r="33" spans="1:3" ht="12.75">
      <c r="A33" s="4" t="s">
        <v>45</v>
      </c>
      <c r="B33" s="4"/>
      <c r="C33" s="4"/>
    </row>
    <row r="34" spans="1:3" ht="12.75">
      <c r="A34" s="4"/>
      <c r="B34" s="4"/>
      <c r="C34" s="4"/>
    </row>
    <row r="35" spans="1:3" ht="12.75">
      <c r="A35" s="4" t="s">
        <v>46</v>
      </c>
      <c r="B35" s="4"/>
      <c r="C35" s="4"/>
    </row>
    <row r="36" spans="1:3" ht="12.75">
      <c r="A36" s="4"/>
      <c r="B36" s="4"/>
      <c r="C36" s="4"/>
    </row>
    <row r="37" spans="1:3" ht="12.75">
      <c r="A37" s="4" t="s">
        <v>32</v>
      </c>
      <c r="B37" s="4"/>
      <c r="C37" s="4"/>
    </row>
    <row r="38" spans="1:3" ht="12.75">
      <c r="A38" s="4"/>
      <c r="B38" s="4"/>
      <c r="C38" s="4"/>
    </row>
    <row r="39" spans="1:3" ht="12.75">
      <c r="A39" s="4" t="s">
        <v>47</v>
      </c>
      <c r="B39" s="4"/>
      <c r="C39" s="4"/>
    </row>
    <row r="40" spans="1:3" ht="12.75">
      <c r="A40" s="4"/>
      <c r="B40" s="4"/>
      <c r="C40" s="4"/>
    </row>
    <row r="41" spans="1:3" ht="12.75">
      <c r="A41" s="4" t="s">
        <v>19</v>
      </c>
      <c r="B41" s="4"/>
      <c r="C41" s="4"/>
    </row>
    <row r="42" spans="1:3" ht="12.75">
      <c r="A42" s="4"/>
      <c r="B42" s="4"/>
      <c r="C42" s="4"/>
    </row>
    <row r="43" spans="1:3" ht="12.75">
      <c r="A43" s="4" t="s">
        <v>48</v>
      </c>
      <c r="B43" s="4"/>
      <c r="C43" s="4"/>
    </row>
    <row r="44" spans="1:3" ht="12.75">
      <c r="A44" s="4"/>
      <c r="B44" s="4"/>
      <c r="C44" s="4"/>
    </row>
    <row r="45" spans="1:3" ht="12.75">
      <c r="A45" s="4" t="s">
        <v>20</v>
      </c>
      <c r="B45" s="4"/>
      <c r="C45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6.00390625" style="0" customWidth="1"/>
    <col min="2" max="2" width="9.8515625" style="0" customWidth="1"/>
    <col min="3" max="3" width="5.8515625" style="0" customWidth="1"/>
    <col min="4" max="4" width="10.28125" style="0" customWidth="1"/>
    <col min="5" max="5" width="9.00390625" style="0" customWidth="1"/>
  </cols>
  <sheetData>
    <row r="1" ht="15.75">
      <c r="B1" s="14" t="s">
        <v>24</v>
      </c>
    </row>
    <row r="2" ht="15">
      <c r="B2" s="15" t="s">
        <v>37</v>
      </c>
    </row>
    <row r="3" ht="15">
      <c r="B3" s="15" t="s">
        <v>38</v>
      </c>
    </row>
    <row r="4" ht="12.75">
      <c r="B4" t="s">
        <v>36</v>
      </c>
    </row>
    <row r="5" spans="4:15" ht="12.75">
      <c r="D5" s="1" t="s">
        <v>3</v>
      </c>
      <c r="E5" s="1"/>
      <c r="F5" s="16">
        <v>1</v>
      </c>
      <c r="G5" s="16">
        <f>1+F5</f>
        <v>2</v>
      </c>
      <c r="H5" s="16">
        <f aca="true" t="shared" si="0" ref="H5:O5">1+G5</f>
        <v>3</v>
      </c>
      <c r="I5" s="16">
        <f t="shared" si="0"/>
        <v>4</v>
      </c>
      <c r="J5" s="16">
        <f t="shared" si="0"/>
        <v>5</v>
      </c>
      <c r="K5" s="16">
        <f t="shared" si="0"/>
        <v>6</v>
      </c>
      <c r="L5" s="16">
        <f t="shared" si="0"/>
        <v>7</v>
      </c>
      <c r="M5" s="16">
        <f t="shared" si="0"/>
        <v>8</v>
      </c>
      <c r="N5" s="16">
        <f t="shared" si="0"/>
        <v>9</v>
      </c>
      <c r="O5" s="16">
        <f t="shared" si="0"/>
        <v>10</v>
      </c>
    </row>
    <row r="6" spans="4:15" ht="12.75">
      <c r="D6" s="1" t="s">
        <v>0</v>
      </c>
      <c r="E6" s="1"/>
      <c r="F6" s="17">
        <v>1</v>
      </c>
      <c r="G6" s="17">
        <v>25</v>
      </c>
      <c r="H6" s="17">
        <v>18</v>
      </c>
      <c r="I6" s="17">
        <v>5</v>
      </c>
      <c r="J6" s="17">
        <v>24</v>
      </c>
      <c r="K6" s="17">
        <v>4</v>
      </c>
      <c r="L6" s="17">
        <v>9</v>
      </c>
      <c r="M6" s="17">
        <v>13</v>
      </c>
      <c r="N6" s="17">
        <v>19</v>
      </c>
      <c r="O6" s="17">
        <v>12</v>
      </c>
    </row>
    <row r="7" spans="4:15" ht="12.75">
      <c r="D7" s="1" t="s">
        <v>2</v>
      </c>
      <c r="E7" s="1"/>
      <c r="F7" s="17">
        <v>4</v>
      </c>
      <c r="G7" s="17">
        <v>9</v>
      </c>
      <c r="H7" s="17">
        <v>2</v>
      </c>
      <c r="I7" s="17">
        <v>4</v>
      </c>
      <c r="J7" s="17">
        <v>5</v>
      </c>
      <c r="K7" s="17">
        <v>8</v>
      </c>
      <c r="L7" s="17">
        <v>1</v>
      </c>
      <c r="M7" s="17">
        <v>10</v>
      </c>
      <c r="N7" s="17">
        <v>6</v>
      </c>
      <c r="O7" s="17">
        <v>3</v>
      </c>
    </row>
    <row r="8" spans="4:15" ht="12.75">
      <c r="D8" s="1" t="s">
        <v>1</v>
      </c>
      <c r="E8" s="1"/>
      <c r="F8" s="17">
        <v>10</v>
      </c>
      <c r="G8" s="17">
        <v>6</v>
      </c>
      <c r="H8" s="17">
        <v>22</v>
      </c>
      <c r="I8" s="17">
        <v>32</v>
      </c>
      <c r="J8" s="17">
        <v>25</v>
      </c>
      <c r="K8" s="17">
        <v>8</v>
      </c>
      <c r="L8" s="17">
        <v>11</v>
      </c>
      <c r="M8" s="17">
        <v>19</v>
      </c>
      <c r="N8" s="17">
        <v>15</v>
      </c>
      <c r="O8" s="17">
        <v>14</v>
      </c>
    </row>
    <row r="9" spans="4:15" ht="12.75">
      <c r="D9" s="1" t="s">
        <v>9</v>
      </c>
      <c r="E9" s="1"/>
      <c r="F9" s="3">
        <v>0</v>
      </c>
      <c r="G9" s="3">
        <v>23</v>
      </c>
      <c r="H9" s="3">
        <v>103</v>
      </c>
      <c r="I9" s="3">
        <v>18</v>
      </c>
      <c r="J9" s="3">
        <v>79</v>
      </c>
      <c r="K9" s="3">
        <v>1</v>
      </c>
      <c r="L9" s="3">
        <v>121</v>
      </c>
      <c r="M9" s="3">
        <v>5</v>
      </c>
      <c r="N9" s="3">
        <v>48</v>
      </c>
      <c r="O9" s="3">
        <v>67</v>
      </c>
    </row>
    <row r="10" spans="4:15" ht="12.75">
      <c r="D10" s="1" t="s">
        <v>10</v>
      </c>
      <c r="E10" s="1"/>
      <c r="F10">
        <f aca="true" t="shared" si="1" ref="F10:O10">F9+F6-F8</f>
        <v>-9</v>
      </c>
      <c r="G10">
        <f t="shared" si="1"/>
        <v>42</v>
      </c>
      <c r="H10">
        <f t="shared" si="1"/>
        <v>99</v>
      </c>
      <c r="I10">
        <f t="shared" si="1"/>
        <v>-9</v>
      </c>
      <c r="J10">
        <f t="shared" si="1"/>
        <v>78</v>
      </c>
      <c r="K10">
        <f t="shared" si="1"/>
        <v>-3</v>
      </c>
      <c r="L10">
        <f t="shared" si="1"/>
        <v>119</v>
      </c>
      <c r="M10">
        <f t="shared" si="1"/>
        <v>-1</v>
      </c>
      <c r="N10">
        <f t="shared" si="1"/>
        <v>52</v>
      </c>
      <c r="O10">
        <f t="shared" si="1"/>
        <v>65</v>
      </c>
    </row>
    <row r="11" spans="1:15" ht="12.75">
      <c r="A11" s="10" t="s">
        <v>39</v>
      </c>
      <c r="D11" s="1"/>
      <c r="E11" s="1"/>
      <c r="F11" s="2" t="str">
        <f>[1]!WB(F12,"&gt;=",F10)</f>
        <v>&gt;=</v>
      </c>
      <c r="G11" s="2" t="str">
        <f>[1]!WB(G12,"&gt;=",G10)</f>
        <v>=&gt;=</v>
      </c>
      <c r="H11" s="2" t="str">
        <f>[1]!WB(H12,"&gt;=",H10)</f>
        <v>=&gt;=</v>
      </c>
      <c r="I11" s="2" t="str">
        <f>[1]!WB(I12,"&gt;=",I10)</f>
        <v>&gt;=</v>
      </c>
      <c r="J11" s="2" t="str">
        <f>[1]!WB(J12,"&gt;=",J10)</f>
        <v>=&gt;=</v>
      </c>
      <c r="K11" s="2" t="str">
        <f>[1]!WB(K12,"&gt;=",K10)</f>
        <v>&gt;=</v>
      </c>
      <c r="L11" s="2" t="str">
        <f>[1]!WB(L12,"&gt;=",L10)</f>
        <v>=&gt;=</v>
      </c>
      <c r="M11" s="2" t="str">
        <f>[1]!WB(M12,"&gt;=",M10)</f>
        <v>&gt;=</v>
      </c>
      <c r="N11" s="2" t="str">
        <f>[1]!WB(N12,"&gt;=",N10)</f>
        <v>=&gt;=</v>
      </c>
      <c r="O11" s="2" t="str">
        <f>[1]!WB(O12,"&gt;=",O10)</f>
        <v>=&gt;=</v>
      </c>
    </row>
    <row r="12" spans="2:15" ht="12.75">
      <c r="B12" s="9">
        <f>SUMPRODUCT(F12:O12,F7:O7)</f>
        <v>1592</v>
      </c>
      <c r="D12" s="1" t="s">
        <v>11</v>
      </c>
      <c r="E12" s="1"/>
      <c r="F12" s="3">
        <v>0</v>
      </c>
      <c r="G12" s="3">
        <v>42</v>
      </c>
      <c r="H12" s="3">
        <v>99</v>
      </c>
      <c r="I12" s="3">
        <v>0</v>
      </c>
      <c r="J12" s="3">
        <v>78</v>
      </c>
      <c r="K12" s="3">
        <v>0</v>
      </c>
      <c r="L12" s="3">
        <v>119</v>
      </c>
      <c r="M12" s="3">
        <v>0</v>
      </c>
      <c r="N12" s="3">
        <v>52</v>
      </c>
      <c r="O12" s="3">
        <v>65</v>
      </c>
    </row>
    <row r="13" ht="15">
      <c r="G13" s="11" t="s">
        <v>35</v>
      </c>
    </row>
    <row r="14" spans="6:15" ht="12.75">
      <c r="F14" s="8">
        <v>0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</row>
    <row r="15" spans="6:15" ht="12.75">
      <c r="F15" s="8">
        <f>1-G$14</f>
        <v>0</v>
      </c>
      <c r="G15" s="8">
        <v>0</v>
      </c>
      <c r="H15" s="3">
        <v>1</v>
      </c>
      <c r="I15" s="3">
        <v>0</v>
      </c>
      <c r="J15" s="3">
        <v>1</v>
      </c>
      <c r="K15" s="3">
        <v>0</v>
      </c>
      <c r="L15" s="3">
        <v>1</v>
      </c>
      <c r="M15" s="3">
        <v>0</v>
      </c>
      <c r="N15" s="3">
        <v>1</v>
      </c>
      <c r="O15" s="3">
        <v>1</v>
      </c>
    </row>
    <row r="16" spans="6:15" ht="12.75">
      <c r="F16" s="8">
        <f>1-H14</f>
        <v>0</v>
      </c>
      <c r="G16" s="8">
        <f>1-H15</f>
        <v>0</v>
      </c>
      <c r="H16" s="8">
        <v>0</v>
      </c>
      <c r="I16" s="3">
        <v>0</v>
      </c>
      <c r="J16" s="3">
        <v>0</v>
      </c>
      <c r="K16" s="3">
        <v>0</v>
      </c>
      <c r="L16" s="3">
        <v>1</v>
      </c>
      <c r="M16" s="3">
        <v>0</v>
      </c>
      <c r="N16" s="3">
        <v>0</v>
      </c>
      <c r="O16" s="3">
        <v>0</v>
      </c>
    </row>
    <row r="17" spans="6:15" ht="12.75">
      <c r="F17" s="8">
        <f>1-I14</f>
        <v>0</v>
      </c>
      <c r="G17" s="8">
        <f>1-I15</f>
        <v>1</v>
      </c>
      <c r="H17" s="8">
        <f>1-I16</f>
        <v>1</v>
      </c>
      <c r="I17" s="8">
        <v>0</v>
      </c>
      <c r="J17" s="3">
        <v>1</v>
      </c>
      <c r="K17" s="3">
        <v>0</v>
      </c>
      <c r="L17" s="3">
        <v>1</v>
      </c>
      <c r="M17" s="3">
        <v>0</v>
      </c>
      <c r="N17" s="3">
        <v>1</v>
      </c>
      <c r="O17" s="3">
        <v>1</v>
      </c>
    </row>
    <row r="18" spans="6:15" ht="12.75">
      <c r="F18" s="8">
        <f>1-J14</f>
        <v>0</v>
      </c>
      <c r="G18" s="8">
        <f>1-J15</f>
        <v>0</v>
      </c>
      <c r="H18" s="8">
        <f>1-J16</f>
        <v>1</v>
      </c>
      <c r="I18" s="8">
        <f>1-J17</f>
        <v>0</v>
      </c>
      <c r="J18" s="8">
        <v>0</v>
      </c>
      <c r="K18" s="3">
        <v>0</v>
      </c>
      <c r="L18" s="3">
        <v>1</v>
      </c>
      <c r="M18" s="3">
        <v>0</v>
      </c>
      <c r="N18" s="3">
        <v>0</v>
      </c>
      <c r="O18" s="3">
        <v>0</v>
      </c>
    </row>
    <row r="19" spans="6:15" ht="12.75">
      <c r="F19" s="8">
        <f>1-K14</f>
        <v>0</v>
      </c>
      <c r="G19" s="8">
        <f>1-K15</f>
        <v>1</v>
      </c>
      <c r="H19" s="8">
        <f>1-K16</f>
        <v>1</v>
      </c>
      <c r="I19" s="8">
        <f>1-K17</f>
        <v>1</v>
      </c>
      <c r="J19" s="8">
        <f>1-K18</f>
        <v>1</v>
      </c>
      <c r="K19" s="8">
        <v>0</v>
      </c>
      <c r="L19" s="3">
        <v>1</v>
      </c>
      <c r="M19" s="3">
        <v>1</v>
      </c>
      <c r="N19" s="3">
        <v>1</v>
      </c>
      <c r="O19" s="3">
        <v>1</v>
      </c>
    </row>
    <row r="20" spans="6:15" ht="12.75">
      <c r="F20" s="8">
        <f>1-L14</f>
        <v>0</v>
      </c>
      <c r="G20" s="8">
        <f>1-L15</f>
        <v>0</v>
      </c>
      <c r="H20" s="8">
        <f>1-L16</f>
        <v>0</v>
      </c>
      <c r="I20" s="8">
        <f>1-L17</f>
        <v>0</v>
      </c>
      <c r="J20" s="8">
        <f>1-L18</f>
        <v>0</v>
      </c>
      <c r="K20" s="8">
        <f>1-L19</f>
        <v>0</v>
      </c>
      <c r="L20" s="8">
        <v>0</v>
      </c>
      <c r="M20" s="3">
        <v>0</v>
      </c>
      <c r="N20" s="3">
        <v>0</v>
      </c>
      <c r="O20" s="3">
        <v>0</v>
      </c>
    </row>
    <row r="21" spans="6:15" ht="12.75">
      <c r="F21" s="8">
        <f>1-M14</f>
        <v>0</v>
      </c>
      <c r="G21" s="8">
        <f>1-M15</f>
        <v>1</v>
      </c>
      <c r="H21" s="8">
        <f>1-M16</f>
        <v>1</v>
      </c>
      <c r="I21" s="8">
        <f>1-M17</f>
        <v>1</v>
      </c>
      <c r="J21" s="8">
        <f>1-M18</f>
        <v>1</v>
      </c>
      <c r="K21" s="8">
        <f>1-M19</f>
        <v>0</v>
      </c>
      <c r="L21" s="8">
        <f>1-M20</f>
        <v>1</v>
      </c>
      <c r="M21" s="8">
        <v>0</v>
      </c>
      <c r="N21" s="3">
        <v>1</v>
      </c>
      <c r="O21" s="3">
        <v>1</v>
      </c>
    </row>
    <row r="22" spans="2:15" ht="12.75">
      <c r="B22" s="1" t="s">
        <v>30</v>
      </c>
      <c r="F22" s="8">
        <f>1-N14</f>
        <v>0</v>
      </c>
      <c r="G22" s="8">
        <f>1-N15</f>
        <v>0</v>
      </c>
      <c r="H22" s="8">
        <f>1-N16</f>
        <v>1</v>
      </c>
      <c r="I22" s="8">
        <f>1-N17</f>
        <v>0</v>
      </c>
      <c r="J22" s="8">
        <f>1-N18</f>
        <v>1</v>
      </c>
      <c r="K22" s="8">
        <f>1-N19</f>
        <v>0</v>
      </c>
      <c r="L22" s="8">
        <f>1-N20</f>
        <v>1</v>
      </c>
      <c r="M22" s="8">
        <f>1-N21</f>
        <v>0</v>
      </c>
      <c r="N22" s="8">
        <v>0</v>
      </c>
      <c r="O22" s="3">
        <v>1</v>
      </c>
    </row>
    <row r="23" spans="2:15" ht="12.75">
      <c r="B23">
        <f>SUM(F6:O6)</f>
        <v>130</v>
      </c>
      <c r="F23" s="8">
        <f>1-O14</f>
        <v>0</v>
      </c>
      <c r="G23" s="8">
        <f>1-O15</f>
        <v>0</v>
      </c>
      <c r="H23" s="8">
        <f>1-O16</f>
        <v>1</v>
      </c>
      <c r="I23" s="8">
        <f>1-O17</f>
        <v>0</v>
      </c>
      <c r="J23" s="8">
        <f>1-O18</f>
        <v>1</v>
      </c>
      <c r="K23" s="8">
        <f>1-O19</f>
        <v>0</v>
      </c>
      <c r="L23" s="8">
        <f>1-O20</f>
        <v>1</v>
      </c>
      <c r="M23" s="8">
        <f>1-O21</f>
        <v>0</v>
      </c>
      <c r="N23" s="8">
        <f>1-O22</f>
        <v>0</v>
      </c>
      <c r="O23" s="8">
        <v>0</v>
      </c>
    </row>
    <row r="25" spans="1:6" ht="15">
      <c r="A25" s="12" t="s">
        <v>4</v>
      </c>
      <c r="B25" s="12" t="s">
        <v>5</v>
      </c>
      <c r="C25" s="12" t="s">
        <v>6</v>
      </c>
      <c r="D25" s="13" t="s">
        <v>8</v>
      </c>
      <c r="E25" s="13" t="s">
        <v>7</v>
      </c>
      <c r="F25" s="11" t="s">
        <v>34</v>
      </c>
    </row>
    <row r="26" spans="1:15" ht="12.75">
      <c r="A26">
        <v>1</v>
      </c>
      <c r="B26">
        <f aca="true" t="shared" si="2" ref="B26:B35">SUMIF($F$5:$O$5,A26,$F$6:$O$6)</f>
        <v>1</v>
      </c>
      <c r="C26">
        <f>SUMIF($F$5:$O$5,A26,$F$7:$O$7)</f>
        <v>4</v>
      </c>
      <c r="D26">
        <f>SUMIF($F$5:$O$5,A26,$F$8:$O$8)</f>
        <v>10</v>
      </c>
      <c r="E26">
        <f>SUMIF($F$5:$O$5,A26,$F$9:$O$9)</f>
        <v>0</v>
      </c>
      <c r="F26" s="2" t="s">
        <v>26</v>
      </c>
      <c r="G26" s="2" t="str">
        <f>[1]!WB($E26,"&gt;=",G$9+G$6-IF(AND(G$6&lt;$B26,G$8&lt;=$D26,G$7&gt;=$C26),0,$B$23)*G14)</f>
        <v>&gt;=</v>
      </c>
      <c r="H26" s="2" t="str">
        <f>[1]!WB($E26,"&gt;=",H$9+H$6-IF(AND(H$6&lt;$B26,H$8&lt;=$D26,H$7&gt;=$C26),0,$B$23)*H14)</f>
        <v>&gt;=</v>
      </c>
      <c r="I26" s="2" t="str">
        <f>[1]!WB($E26,"&gt;=",I$9+I$6-IF(AND(I$6&lt;$B26,I$8&lt;=$D26,I$7&gt;=$C26),0,$B$23)*I14)</f>
        <v>&gt;=</v>
      </c>
      <c r="J26" s="2" t="str">
        <f>[1]!WB($E26,"&gt;=",J$9+J$6-IF(AND(J$6&lt;$B26,J$8&lt;=$D26,J$7&gt;=$C26),0,$B$23)*J14)</f>
        <v>&gt;=</v>
      </c>
      <c r="K26" s="2" t="str">
        <f>[1]!WB($E26,"&gt;=",K$9+K$6-IF(AND(K$6&lt;$B26,K$8&lt;=$D26,K$7&gt;=$C26),0,$B$23)*K14)</f>
        <v>&gt;=</v>
      </c>
      <c r="L26" s="2" t="str">
        <f>[1]!WB($E26,"&gt;=",L$9+L$6-IF(AND(L$6&lt;$B26,L$8&lt;=$D26,L$7&gt;=$C26),0,$B$23)*L14)</f>
        <v>=&gt;=</v>
      </c>
      <c r="M26" s="2" t="str">
        <f>[1]!WB($E26,"&gt;=",M$9+M$6-IF(AND(M$6&lt;$B26,M$8&lt;=$D26,M$7&gt;=$C26),0,$B$23)*M14)</f>
        <v>&gt;=</v>
      </c>
      <c r="N26" s="2" t="str">
        <f>[1]!WB($E26,"&gt;=",N$9+N$6-IF(AND(N$6&lt;$B26,N$8&lt;=$D26,N$7&gt;=$C26),0,$B$23)*N14)</f>
        <v>&gt;=</v>
      </c>
      <c r="O26" s="2" t="str">
        <f>[1]!WB($E26,"&gt;=",O$9+O$6-IF(AND(O$6&lt;$B26,O$8&lt;=$D26,O$7&gt;=$C26),0,$B$23)*O14)</f>
        <v>&gt;=</v>
      </c>
    </row>
    <row r="27" spans="1:15" ht="12.75">
      <c r="A27">
        <f>1+A26</f>
        <v>2</v>
      </c>
      <c r="B27">
        <f t="shared" si="2"/>
        <v>25</v>
      </c>
      <c r="C27">
        <f aca="true" t="shared" si="3" ref="C27:C35">SUMIF($F$5:$O$5,A27,$F$7:$O$7)</f>
        <v>9</v>
      </c>
      <c r="D27">
        <f aca="true" t="shared" si="4" ref="D27:D35">SUMIF($F$5:$O$5,A27,$F$8:$O$8)</f>
        <v>6</v>
      </c>
      <c r="E27">
        <f aca="true" t="shared" si="5" ref="E27:E35">SUMIF($F$5:$O$5,A27,$F$9:$O$9)</f>
        <v>23</v>
      </c>
      <c r="F27" s="2" t="str">
        <f>[1]!WB($E27,"&gt;=",F$9+F$6-IF(AND(F$6&lt;$B27,F$8&lt;=$D27,F$7&gt;=$C27),0,$B$23)*F15)</f>
        <v>&gt;=</v>
      </c>
      <c r="G27" s="2" t="s">
        <v>26</v>
      </c>
      <c r="H27" s="2" t="str">
        <f>[1]!WB($E27,"&gt;=",H$9+H$6-IF(AND(H$6&lt;$B27,H$8&lt;=$D27,H$7&gt;=$C27),0,$B$23)*H15)</f>
        <v>&gt;=</v>
      </c>
      <c r="I27" s="2" t="str">
        <f>[1]!WB($E27,"&gt;=",I$9+I$6-IF(AND(I$6&lt;$B27,I$8&lt;=$D27,I$7&gt;=$C27),0,$B$23)*I15)</f>
        <v>=&gt;=</v>
      </c>
      <c r="J27" s="2" t="str">
        <f>[1]!WB($E27,"&gt;=",J$9+J$6-IF(AND(J$6&lt;$B27,J$8&lt;=$D27,J$7&gt;=$C27),0,$B$23)*J15)</f>
        <v>&gt;=</v>
      </c>
      <c r="K27" s="2" t="str">
        <f>[1]!WB($E27,"&gt;=",K$9+K$6-IF(AND(K$6&lt;$B27,K$8&lt;=$D27,K$7&gt;=$C27),0,$B$23)*K15)</f>
        <v>&gt;=</v>
      </c>
      <c r="L27" s="2" t="str">
        <f>[1]!WB($E27,"&gt;=",L$9+L$6-IF(AND(L$6&lt;$B27,L$8&lt;=$D27,L$7&gt;=$C27),0,$B$23)*L15)</f>
        <v>&gt;=</v>
      </c>
      <c r="M27" s="2" t="str">
        <f>[1]!WB($E27,"&gt;=",M$9+M$6-IF(AND(M$6&lt;$B27,M$8&lt;=$D27,M$7&gt;=$C27),0,$B$23)*M15)</f>
        <v>&gt;=</v>
      </c>
      <c r="N27" s="2" t="str">
        <f>[1]!WB($E27,"&gt;=",N$9+N$6-IF(AND(N$6&lt;$B27,N$8&lt;=$D27,N$7&gt;=$C27),0,$B$23)*N15)</f>
        <v>&gt;=</v>
      </c>
      <c r="O27" s="2" t="str">
        <f>[1]!WB($E27,"&gt;=",O$9+O$6-IF(AND(O$6&lt;$B27,O$8&lt;=$D27,O$7&gt;=$C27),0,$B$23)*O15)</f>
        <v>&gt;=</v>
      </c>
    </row>
    <row r="28" spans="1:15" ht="12.75">
      <c r="A28">
        <f aca="true" t="shared" si="6" ref="A28:A35">1+A27</f>
        <v>3</v>
      </c>
      <c r="B28">
        <f t="shared" si="2"/>
        <v>18</v>
      </c>
      <c r="C28">
        <f t="shared" si="3"/>
        <v>2</v>
      </c>
      <c r="D28">
        <f t="shared" si="4"/>
        <v>22</v>
      </c>
      <c r="E28">
        <f t="shared" si="5"/>
        <v>103</v>
      </c>
      <c r="F28" s="2" t="str">
        <f>[1]!WB($E28,"&gt;=",F$9+F$6-IF(AND(F$6&lt;$B28,F$8&lt;=$D28,F$7&gt;=$C28),0,$B$23)*F16)</f>
        <v>&gt;=</v>
      </c>
      <c r="G28" s="2" t="str">
        <f>[1]!WB($E28,"&gt;=",G$9+G$6-IF(AND(G$6&lt;$B28,G$8&lt;=$D28,G$7&gt;=$C28),0,$B$23)*G16)</f>
        <v>&gt;=</v>
      </c>
      <c r="H28" s="2" t="s">
        <v>26</v>
      </c>
      <c r="I28" s="2" t="str">
        <f>[1]!WB($E28,"&gt;=",I$9+I$6-IF(AND(I$6&lt;$B28,I$8&lt;=$D28,I$7&gt;=$C28),0,$B$23)*I16)</f>
        <v>&gt;=</v>
      </c>
      <c r="J28" s="2" t="str">
        <f>[1]!WB($E28,"&gt;=",J$9+J$6-IF(AND(J$6&lt;$B28,J$8&lt;=$D28,J$7&gt;=$C28),0,$B$23)*J16)</f>
        <v>=&gt;=</v>
      </c>
      <c r="K28" s="2" t="str">
        <f>[1]!WB($E28,"&gt;=",K$9+K$6-IF(AND(K$6&lt;$B28,K$8&lt;=$D28,K$7&gt;=$C28),0,$B$23)*K16)</f>
        <v>&gt;=</v>
      </c>
      <c r="L28" s="2" t="str">
        <f>[1]!WB($E28,"&gt;=",L$9+L$6-IF(AND(L$6&lt;$B28,L$8&lt;=$D28,L$7&gt;=$C28),0,$B$23)*L16)</f>
        <v>&gt;=</v>
      </c>
      <c r="M28" s="2" t="str">
        <f>[1]!WB($E28,"&gt;=",M$9+M$6-IF(AND(M$6&lt;$B28,M$8&lt;=$D28,M$7&gt;=$C28),0,$B$23)*M16)</f>
        <v>&gt;=</v>
      </c>
      <c r="N28" s="2" t="str">
        <f>[1]!WB($E28,"&gt;=",N$9+N$6-IF(AND(N$6&lt;$B28,N$8&lt;=$D28,N$7&gt;=$C28),0,$B$23)*N16)</f>
        <v>&gt;=</v>
      </c>
      <c r="O28" s="2" t="str">
        <f>[1]!WB($E28,"&gt;=",O$9+O$6-IF(AND(O$6&lt;$B28,O$8&lt;=$D28,O$7&gt;=$C28),0,$B$23)*O16)</f>
        <v>&gt;=</v>
      </c>
    </row>
    <row r="29" spans="1:15" ht="12.75">
      <c r="A29">
        <f t="shared" si="6"/>
        <v>4</v>
      </c>
      <c r="B29">
        <f t="shared" si="2"/>
        <v>5</v>
      </c>
      <c r="C29">
        <f t="shared" si="3"/>
        <v>4</v>
      </c>
      <c r="D29">
        <f t="shared" si="4"/>
        <v>32</v>
      </c>
      <c r="E29">
        <f t="shared" si="5"/>
        <v>18</v>
      </c>
      <c r="F29" s="2" t="str">
        <f>[1]!WB($E29,"&gt;=",F$9+F$6-IF(AND(F$6&lt;$B29,F$8&lt;=$D29,F$7&gt;=$C29),0,$B$23)*F17)</f>
        <v>&gt;=</v>
      </c>
      <c r="G29" s="2" t="str">
        <f>[1]!WB($E29,"&gt;=",G$9+G$6-IF(AND(G$6&lt;$B29,G$8&lt;=$D29,G$7&gt;=$C29),0,$B$23)*G17)</f>
        <v>&gt;=</v>
      </c>
      <c r="H29" s="2" t="str">
        <f>[1]!WB($E29,"&gt;=",H$9+H$6-IF(AND(H$6&lt;$B29,H$8&lt;=$D29,H$7&gt;=$C29),0,$B$23)*H17)</f>
        <v>&gt;=</v>
      </c>
      <c r="I29" s="2" t="s">
        <v>26</v>
      </c>
      <c r="J29" s="2" t="str">
        <f>[1]!WB($E29,"&gt;=",J$9+J$6-IF(AND(J$6&lt;$B29,J$8&lt;=$D29,J$7&gt;=$C29),0,$B$23)*J17)</f>
        <v>&gt;=</v>
      </c>
      <c r="K29" s="2" t="str">
        <f>[1]!WB($E29,"&gt;=",K$9+K$6-IF(AND(K$6&lt;$B29,K$8&lt;=$D29,K$7&gt;=$C29),0,$B$23)*K17)</f>
        <v>&gt;=</v>
      </c>
      <c r="L29" s="2" t="str">
        <f>[1]!WB($E29,"&gt;=",L$9+L$6-IF(AND(L$6&lt;$B29,L$8&lt;=$D29,L$7&gt;=$C29),0,$B$23)*L17)</f>
        <v>&gt;=</v>
      </c>
      <c r="M29" s="2" t="str">
        <f>[1]!WB($E29,"&gt;=",M$9+M$6-IF(AND(M$6&lt;$B29,M$8&lt;=$D29,M$7&gt;=$C29),0,$B$23)*M17)</f>
        <v>=&gt;=</v>
      </c>
      <c r="N29" s="2" t="str">
        <f>[1]!WB($E29,"&gt;=",N$9+N$6-IF(AND(N$6&lt;$B29,N$8&lt;=$D29,N$7&gt;=$C29),0,$B$23)*N17)</f>
        <v>&gt;=</v>
      </c>
      <c r="O29" s="2" t="str">
        <f>[1]!WB($E29,"&gt;=",O$9+O$6-IF(AND(O$6&lt;$B29,O$8&lt;=$D29,O$7&gt;=$C29),0,$B$23)*O17)</f>
        <v>&gt;=</v>
      </c>
    </row>
    <row r="30" spans="1:15" ht="12.75">
      <c r="A30">
        <f t="shared" si="6"/>
        <v>5</v>
      </c>
      <c r="B30">
        <f t="shared" si="2"/>
        <v>24</v>
      </c>
      <c r="C30">
        <f t="shared" si="3"/>
        <v>5</v>
      </c>
      <c r="D30">
        <f t="shared" si="4"/>
        <v>25</v>
      </c>
      <c r="E30">
        <f t="shared" si="5"/>
        <v>79</v>
      </c>
      <c r="F30" s="2" t="str">
        <f>[1]!WB($E30,"&gt;=",F$9+F$6-IF(AND(F$6&lt;$B30,F$8&lt;=$D30,F$7&gt;=$C30),0,$B$23)*F18)</f>
        <v>&gt;=</v>
      </c>
      <c r="G30" s="2" t="str">
        <f>[1]!WB($E30,"&gt;=",G$9+G$6-IF(AND(G$6&lt;$B30,G$8&lt;=$D30,G$7&gt;=$C30),0,$B$23)*G18)</f>
        <v>&gt;=</v>
      </c>
      <c r="H30" s="2" t="str">
        <f>[1]!WB($E30,"&gt;=",H$9+H$6-IF(AND(H$6&lt;$B30,H$8&lt;=$D30,H$7&gt;=$C30),0,$B$23)*H18)</f>
        <v>&gt;=</v>
      </c>
      <c r="I30" s="2" t="str">
        <f>[1]!WB($E30,"&gt;=",I$9+I$6-IF(AND(I$6&lt;$B30,I$8&lt;=$D30,I$7&gt;=$C30),0,$B$23)*I18)</f>
        <v>&gt;=</v>
      </c>
      <c r="J30" s="2" t="s">
        <v>26</v>
      </c>
      <c r="K30" s="2" t="str">
        <f>[1]!WB($E30,"&gt;=",K$9+K$6-IF(AND(K$6&lt;$B30,K$8&lt;=$D30,K$7&gt;=$C30),0,$B$23)*K18)</f>
        <v>&gt;=</v>
      </c>
      <c r="L30" s="2" t="str">
        <f>[1]!WB($E30,"&gt;=",L$9+L$6-IF(AND(L$6&lt;$B30,L$8&lt;=$D30,L$7&gt;=$C30),0,$B$23)*L18)</f>
        <v>&gt;=</v>
      </c>
      <c r="M30" s="2" t="str">
        <f>[1]!WB($E30,"&gt;=",M$9+M$6-IF(AND(M$6&lt;$B30,M$8&lt;=$D30,M$7&gt;=$C30),0,$B$23)*M18)</f>
        <v>&gt;=</v>
      </c>
      <c r="N30" s="2" t="str">
        <f>[1]!WB($E30,"&gt;=",N$9+N$6-IF(AND(N$6&lt;$B30,N$8&lt;=$D30,N$7&gt;=$C30),0,$B$23)*N18)</f>
        <v>&gt;=</v>
      </c>
      <c r="O30" s="2" t="str">
        <f>[1]!WB($E30,"&gt;=",O$9+O$6-IF(AND(O$6&lt;$B30,O$8&lt;=$D30,O$7&gt;=$C30),0,$B$23)*O18)</f>
        <v>=&gt;=</v>
      </c>
    </row>
    <row r="31" spans="1:15" ht="12.75">
      <c r="A31">
        <f t="shared" si="6"/>
        <v>6</v>
      </c>
      <c r="B31">
        <f t="shared" si="2"/>
        <v>4</v>
      </c>
      <c r="C31">
        <f t="shared" si="3"/>
        <v>8</v>
      </c>
      <c r="D31">
        <f t="shared" si="4"/>
        <v>8</v>
      </c>
      <c r="E31">
        <f t="shared" si="5"/>
        <v>1</v>
      </c>
      <c r="F31" s="2" t="str">
        <f>[1]!WB($E31,"&gt;=",F$9+F$6-IF(AND(F$6&lt;$B31,F$8&lt;=$D31,F$7&gt;=$C31),0,$B$23)*F19)</f>
        <v>=&gt;=</v>
      </c>
      <c r="G31" s="2" t="str">
        <f>[1]!WB($E31,"&gt;=",G$9+G$6-IF(AND(G$6&lt;$B31,G$8&lt;=$D31,G$7&gt;=$C31),0,$B$23)*G19)</f>
        <v>&gt;=</v>
      </c>
      <c r="H31" s="2" t="str">
        <f>[1]!WB($E31,"&gt;=",H$9+H$6-IF(AND(H$6&lt;$B31,H$8&lt;=$D31,H$7&gt;=$C31),0,$B$23)*H19)</f>
        <v>&gt;=</v>
      </c>
      <c r="I31" s="2" t="str">
        <f>[1]!WB($E31,"&gt;=",I$9+I$6-IF(AND(I$6&lt;$B31,I$8&lt;=$D31,I$7&gt;=$C31),0,$B$23)*I19)</f>
        <v>&gt;=</v>
      </c>
      <c r="J31" s="2" t="str">
        <f>[1]!WB($E31,"&gt;=",J$9+J$6-IF(AND(J$6&lt;$B31,J$8&lt;=$D31,J$7&gt;=$C31),0,$B$23)*J19)</f>
        <v>&gt;=</v>
      </c>
      <c r="K31" s="2" t="s">
        <v>26</v>
      </c>
      <c r="L31" s="2" t="str">
        <f>[1]!WB($E31,"&gt;=",L$9+L$6-IF(AND(L$6&lt;$B31,L$8&lt;=$D31,L$7&gt;=$C31),0,$B$23)*L19)</f>
        <v>&gt;=</v>
      </c>
      <c r="M31" s="2" t="str">
        <f>[1]!WB($E31,"&gt;=",M$9+M$6-IF(AND(M$6&lt;$B31,M$8&lt;=$D31,M$7&gt;=$C31),0,$B$23)*M19)</f>
        <v>&gt;=</v>
      </c>
      <c r="N31" s="2" t="str">
        <f>[1]!WB($E31,"&gt;=",N$9+N$6-IF(AND(N$6&lt;$B31,N$8&lt;=$D31,N$7&gt;=$C31),0,$B$23)*N19)</f>
        <v>&gt;=</v>
      </c>
      <c r="O31" s="2" t="str">
        <f>[1]!WB($E31,"&gt;=",O$9+O$6-IF(AND(O$6&lt;$B31,O$8&lt;=$D31,O$7&gt;=$C31),0,$B$23)*O19)</f>
        <v>&gt;=</v>
      </c>
    </row>
    <row r="32" spans="1:15" ht="12.75">
      <c r="A32">
        <f t="shared" si="6"/>
        <v>7</v>
      </c>
      <c r="B32">
        <f t="shared" si="2"/>
        <v>9</v>
      </c>
      <c r="C32">
        <f t="shared" si="3"/>
        <v>1</v>
      </c>
      <c r="D32">
        <f t="shared" si="4"/>
        <v>11</v>
      </c>
      <c r="E32">
        <f t="shared" si="5"/>
        <v>121</v>
      </c>
      <c r="F32" s="2" t="str">
        <f>[1]!WB($E32,"&gt;=",F$9+F$6-IF(AND(F$6&lt;$B32,F$8&lt;=$D32,F$7&gt;=$C32),0,$B$23)*F20)</f>
        <v>&gt;=</v>
      </c>
      <c r="G32" s="2" t="str">
        <f>[1]!WB($E32,"&gt;=",G$9+G$6-IF(AND(G$6&lt;$B32,G$8&lt;=$D32,G$7&gt;=$C32),0,$B$23)*G20)</f>
        <v>&gt;=</v>
      </c>
      <c r="H32" s="2" t="str">
        <f>[1]!WB($E32,"&gt;=",H$9+H$6-IF(AND(H$6&lt;$B32,H$8&lt;=$D32,H$7&gt;=$C32),0,$B$23)*H20)</f>
        <v>=&gt;=</v>
      </c>
      <c r="I32" s="2" t="str">
        <f>[1]!WB($E32,"&gt;=",I$9+I$6-IF(AND(I$6&lt;$B32,I$8&lt;=$D32,I$7&gt;=$C32),0,$B$23)*I20)</f>
        <v>&gt;=</v>
      </c>
      <c r="J32" s="2" t="str">
        <f>[1]!WB($E32,"&gt;=",J$9+J$6-IF(AND(J$6&lt;$B32,J$8&lt;=$D32,J$7&gt;=$C32),0,$B$23)*J20)</f>
        <v>&gt;=</v>
      </c>
      <c r="K32" s="2" t="str">
        <f>[1]!WB($E32,"&gt;=",K$9+K$6-IF(AND(K$6&lt;$B32,K$8&lt;=$D32,K$7&gt;=$C32),0,$B$23)*K20)</f>
        <v>&gt;=</v>
      </c>
      <c r="L32" s="2" t="s">
        <v>26</v>
      </c>
      <c r="M32" s="2" t="str">
        <f>[1]!WB($E32,"&gt;=",M$9+M$6-IF(AND(M$6&lt;$B32,M$8&lt;=$D32,M$7&gt;=$C32),0,$B$23)*M20)</f>
        <v>&gt;=</v>
      </c>
      <c r="N32" s="2" t="str">
        <f>[1]!WB($E32,"&gt;=",N$9+N$6-IF(AND(N$6&lt;$B32,N$8&lt;=$D32,N$7&gt;=$C32),0,$B$23)*N20)</f>
        <v>&gt;=</v>
      </c>
      <c r="O32" s="2" t="str">
        <f>[1]!WB($E32,"&gt;=",O$9+O$6-IF(AND(O$6&lt;$B32,O$8&lt;=$D32,O$7&gt;=$C32),0,$B$23)*O20)</f>
        <v>&gt;=</v>
      </c>
    </row>
    <row r="33" spans="1:15" ht="12.75">
      <c r="A33">
        <f t="shared" si="6"/>
        <v>8</v>
      </c>
      <c r="B33">
        <f t="shared" si="2"/>
        <v>13</v>
      </c>
      <c r="C33">
        <f t="shared" si="3"/>
        <v>10</v>
      </c>
      <c r="D33">
        <f t="shared" si="4"/>
        <v>19</v>
      </c>
      <c r="E33">
        <f t="shared" si="5"/>
        <v>5</v>
      </c>
      <c r="F33" s="2" t="str">
        <f>[1]!WB($E33,"&gt;=",F$9+F$6-IF(AND(F$6&lt;$B33,F$8&lt;=$D33,F$7&gt;=$C33),0,$B$23)*F21)</f>
        <v>&gt;=</v>
      </c>
      <c r="G33" s="2" t="str">
        <f>[1]!WB($E33,"&gt;=",G$9+G$6-IF(AND(G$6&lt;$B33,G$8&lt;=$D33,G$7&gt;=$C33),0,$B$23)*G21)</f>
        <v>&gt;=</v>
      </c>
      <c r="H33" s="2" t="str">
        <f>[1]!WB($E33,"&gt;=",H$9+H$6-IF(AND(H$6&lt;$B33,H$8&lt;=$D33,H$7&gt;=$C33),0,$B$23)*H21)</f>
        <v>&gt;=</v>
      </c>
      <c r="I33" s="2" t="str">
        <f>[1]!WB($E33,"&gt;=",I$9+I$6-IF(AND(I$6&lt;$B33,I$8&lt;=$D33,I$7&gt;=$C33),0,$B$23)*I21)</f>
        <v>&gt;=</v>
      </c>
      <c r="J33" s="2" t="str">
        <f>[1]!WB($E33,"&gt;=",J$9+J$6-IF(AND(J$6&lt;$B33,J$8&lt;=$D33,J$7&gt;=$C33),0,$B$23)*J21)</f>
        <v>&gt;=</v>
      </c>
      <c r="K33" s="2" t="str">
        <f>[1]!WB($E33,"&gt;=",K$9+K$6-IF(AND(K$6&lt;$B33,K$8&lt;=$D33,K$7&gt;=$C33),0,$B$23)*K21)</f>
        <v>=&gt;=</v>
      </c>
      <c r="L33" s="2" t="str">
        <f>[1]!WB($E33,"&gt;=",L$9+L$6-IF(AND(L$6&lt;$B33,L$8&lt;=$D33,L$7&gt;=$C33),0,$B$23)*L21)</f>
        <v>&gt;=</v>
      </c>
      <c r="M33" s="2" t="s">
        <v>26</v>
      </c>
      <c r="N33" s="2" t="str">
        <f>[1]!WB($E33,"&gt;=",N$9+N$6-IF(AND(N$6&lt;$B33,N$8&lt;=$D33,N$7&gt;=$C33),0,$B$23)*N21)</f>
        <v>&gt;=</v>
      </c>
      <c r="O33" s="2" t="str">
        <f>[1]!WB($E33,"&gt;=",O$9+O$6-IF(AND(O$6&lt;$B33,O$8&lt;=$D33,O$7&gt;=$C33),0,$B$23)*O21)</f>
        <v>&gt;=</v>
      </c>
    </row>
    <row r="34" spans="1:15" ht="12.75">
      <c r="A34">
        <f t="shared" si="6"/>
        <v>9</v>
      </c>
      <c r="B34">
        <f t="shared" si="2"/>
        <v>19</v>
      </c>
      <c r="C34">
        <f t="shared" si="3"/>
        <v>6</v>
      </c>
      <c r="D34">
        <f t="shared" si="4"/>
        <v>15</v>
      </c>
      <c r="E34">
        <f t="shared" si="5"/>
        <v>48</v>
      </c>
      <c r="F34" s="2" t="str">
        <f>[1]!WB($E34,"&gt;=",F$9+F$6-IF(AND(F$6&lt;$B34,F$8&lt;=$D34,F$7&gt;=$C34),0,$B$23)*F22)</f>
        <v>&gt;=</v>
      </c>
      <c r="G34" s="2" t="str">
        <f>[1]!WB($E34,"&gt;=",G$9+G$6-IF(AND(G$6&lt;$B34,G$8&lt;=$D34,G$7&gt;=$C34),0,$B$23)*G22)</f>
        <v>=&gt;=</v>
      </c>
      <c r="H34" s="2" t="str">
        <f>[1]!WB($E34,"&gt;=",H$9+H$6-IF(AND(H$6&lt;$B34,H$8&lt;=$D34,H$7&gt;=$C34),0,$B$23)*H22)</f>
        <v>&gt;=</v>
      </c>
      <c r="I34" s="2" t="str">
        <f>[1]!WB($E34,"&gt;=",I$9+I$6-IF(AND(I$6&lt;$B34,I$8&lt;=$D34,I$7&gt;=$C34),0,$B$23)*I22)</f>
        <v>&gt;=</v>
      </c>
      <c r="J34" s="2" t="str">
        <f>[1]!WB($E34,"&gt;=",J$9+J$6-IF(AND(J$6&lt;$B34,J$8&lt;=$D34,J$7&gt;=$C34),0,$B$23)*J22)</f>
        <v>&gt;=</v>
      </c>
      <c r="K34" s="2" t="str">
        <f>[1]!WB($E34,"&gt;=",K$9+K$6-IF(AND(K$6&lt;$B34,K$8&lt;=$D34,K$7&gt;=$C34),0,$B$23)*K22)</f>
        <v>&gt;=</v>
      </c>
      <c r="L34" s="2" t="str">
        <f>[1]!WB($E34,"&gt;=",L$9+L$6-IF(AND(L$6&lt;$B34,L$8&lt;=$D34,L$7&gt;=$C34),0,$B$23)*L22)</f>
        <v>&gt;=</v>
      </c>
      <c r="M34" s="2" t="str">
        <f>[1]!WB($E34,"&gt;=",M$9+M$6-IF(AND(M$6&lt;$B34,M$8&lt;=$D34,M$7&gt;=$C34),0,$B$23)*M22)</f>
        <v>&gt;=</v>
      </c>
      <c r="N34" s="2" t="s">
        <v>26</v>
      </c>
      <c r="O34" s="2" t="str">
        <f>[1]!WB($E34,"&gt;=",O$9+O$6-IF(AND(O$6&lt;$B34,O$8&lt;=$D34,O$7&gt;=$C34),0,$B$23)*O22)</f>
        <v>&gt;=</v>
      </c>
    </row>
    <row r="35" spans="1:15" ht="12.75">
      <c r="A35">
        <f t="shared" si="6"/>
        <v>10</v>
      </c>
      <c r="B35">
        <f t="shared" si="2"/>
        <v>12</v>
      </c>
      <c r="C35">
        <f t="shared" si="3"/>
        <v>3</v>
      </c>
      <c r="D35">
        <f t="shared" si="4"/>
        <v>14</v>
      </c>
      <c r="E35">
        <f t="shared" si="5"/>
        <v>67</v>
      </c>
      <c r="F35" s="2" t="str">
        <f>[1]!WB($E35,"&gt;=",F$9+F$6-IF(AND(F$6&lt;$B35,F$8&lt;=$D35,F$7&gt;=$C35),0,$B$23)*F23)</f>
        <v>&gt;=</v>
      </c>
      <c r="G35" s="2" t="str">
        <f>[1]!WB($E35,"&gt;=",G$9+G$6-IF(AND(G$6&lt;$B35,G$8&lt;=$D35,G$7&gt;=$C35),0,$B$23)*G23)</f>
        <v>&gt;=</v>
      </c>
      <c r="H35" s="2" t="str">
        <f>[1]!WB($E35,"&gt;=",H$9+H$6-IF(AND(H$6&lt;$B35,H$8&lt;=$D35,H$7&gt;=$C35),0,$B$23)*H23)</f>
        <v>&gt;=</v>
      </c>
      <c r="I35" s="2" t="str">
        <f>[1]!WB($E35,"&gt;=",I$9+I$6-IF(AND(I$6&lt;$B35,I$8&lt;=$D35,I$7&gt;=$C35),0,$B$23)*I23)</f>
        <v>&gt;=</v>
      </c>
      <c r="J35" s="2" t="str">
        <f>[1]!WB($E35,"&gt;=",J$9+J$6-IF(AND(J$6&lt;$B35,J$8&lt;=$D35,J$7&gt;=$C35),0,$B$23)*J23)</f>
        <v>&gt;=</v>
      </c>
      <c r="K35" s="2" t="str">
        <f>[1]!WB($E35,"&gt;=",K$9+K$6-IF(AND(K$6&lt;$B35,K$8&lt;=$D35,K$7&gt;=$C35),0,$B$23)*K23)</f>
        <v>&gt;=</v>
      </c>
      <c r="L35" s="2" t="str">
        <f>[1]!WB($E35,"&gt;=",L$9+L$6-IF(AND(L$6&lt;$B35,L$8&lt;=$D35,L$7&gt;=$C35),0,$B$23)*L23)</f>
        <v>&gt;=</v>
      </c>
      <c r="M35" s="2" t="str">
        <f>[1]!WB($E35,"&gt;=",M$9+M$6-IF(AND(M$6&lt;$B35,M$8&lt;=$D35,M$7&gt;=$C35),0,$B$23)*M23)</f>
        <v>&gt;=</v>
      </c>
      <c r="N35" s="2" t="str">
        <f>[1]!WB($E35,"&gt;=",N$9+N$6-IF(AND(N$6&lt;$B35,N$8&lt;=$D35,N$7&gt;=$C35),0,$B$23)*N23)</f>
        <v>=&gt;=</v>
      </c>
      <c r="O35" s="2" t="s">
        <v>26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LINDO Systems Inc</dc:creator>
  <cp:keywords/>
  <dc:description/>
  <cp:lastModifiedBy> </cp:lastModifiedBy>
  <dcterms:created xsi:type="dcterms:W3CDTF">2006-06-09T15:57:22Z</dcterms:created>
  <dcterms:modified xsi:type="dcterms:W3CDTF">2006-06-11T14:19:51Z</dcterms:modified>
  <cp:category/>
  <cp:version/>
  <cp:contentType/>
  <cp:contentStatus/>
</cp:coreProperties>
</file>